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393" activeTab="0"/>
  </bookViews>
  <sheets>
    <sheet name="Assegnato 2013" sheetId="1" r:id="rId1"/>
  </sheets>
  <definedNames/>
  <calcPr fullCalcOnLoad="1"/>
</workbook>
</file>

<file path=xl/sharedStrings.xml><?xml version="1.0" encoding="utf-8"?>
<sst xmlns="http://schemas.openxmlformats.org/spreadsheetml/2006/main" count="152" uniqueCount="82">
  <si>
    <t>Comune</t>
  </si>
  <si>
    <t>Denominazione</t>
  </si>
  <si>
    <t>CHIAMPO</t>
  </si>
  <si>
    <t>ANGELICO MELOTTO</t>
  </si>
  <si>
    <t>LONIGO</t>
  </si>
  <si>
    <t>ROSA'</t>
  </si>
  <si>
    <t>THIENE</t>
  </si>
  <si>
    <t>VICENZA</t>
  </si>
  <si>
    <t xml:space="preserve"> SEMINARIO VESCOVILE</t>
  </si>
  <si>
    <t>TOTALE</t>
  </si>
  <si>
    <t>Liceo Linguistico</t>
  </si>
  <si>
    <t>Liceo Classico</t>
  </si>
  <si>
    <t>NETTO</t>
  </si>
  <si>
    <t>IRES  4%</t>
  </si>
  <si>
    <t xml:space="preserve">BOLLO </t>
  </si>
  <si>
    <t>V.CA' REZZONICO 6</t>
  </si>
  <si>
    <t>VIA SCALABRINI,3</t>
  </si>
  <si>
    <t>Via PIEVE 166</t>
  </si>
  <si>
    <t>VIA S.DANIELE, 60</t>
  </si>
  <si>
    <t>V.MURIALDO 29</t>
  </si>
  <si>
    <t>VIA SEGAFREDO, 50</t>
  </si>
  <si>
    <t>Via  F. CORRADINI, 15</t>
  </si>
  <si>
    <t>Via .S.M. MADDALENA 94</t>
  </si>
  <si>
    <t>Contrà San Marco n. 49</t>
  </si>
  <si>
    <t>VIA IV NOVEMBRE, 34</t>
  </si>
  <si>
    <t>BORGO S.LUCIA 43</t>
  </si>
  <si>
    <t>Indirizzo</t>
  </si>
  <si>
    <t>Viale Scalabrini n.3</t>
  </si>
  <si>
    <t>Via  S.Fermo n.17</t>
  </si>
  <si>
    <t>V.IV NOVEMBRE 34</t>
  </si>
  <si>
    <t>N°</t>
  </si>
  <si>
    <t>Codice Fiscale</t>
  </si>
  <si>
    <t>IBAN</t>
  </si>
  <si>
    <t>Tipo</t>
  </si>
  <si>
    <t xml:space="preserve"> TOTALE   IMPORTO A.SC. 2012-2013</t>
  </si>
  <si>
    <t>82001010246</t>
  </si>
  <si>
    <t>IT08B0557260160CC0811036718</t>
  </si>
  <si>
    <t>Sc. Sec. 1° gr.</t>
  </si>
  <si>
    <t>IST.VESCOVILE  A. GRAZIANI</t>
  </si>
  <si>
    <t>BASSANO DEL G.</t>
  </si>
  <si>
    <t>02845890249</t>
  </si>
  <si>
    <t>IT19M0557260160CC0810176275</t>
  </si>
  <si>
    <t>Ecumene Soc.Coop.Soc.onlus S.Giuseppe</t>
  </si>
  <si>
    <t>00873020242</t>
  </si>
  <si>
    <t>IT56M0503460290000000452361</t>
  </si>
  <si>
    <t>LIBERA ASS. ANGELICO MELOTTO</t>
  </si>
  <si>
    <t>80007560271</t>
  </si>
  <si>
    <t>IT96U0873260450000000526696</t>
  </si>
  <si>
    <t>03550730588</t>
  </si>
  <si>
    <t>IT65I0200860530000002944397</t>
  </si>
  <si>
    <t>Casa Gen.Pia soc.Torinese S.Giuseppe</t>
  </si>
  <si>
    <t>MONTECCHIO MAG.</t>
  </si>
  <si>
    <t>02351400243</t>
  </si>
  <si>
    <t>IT53Z0830960690008000021994</t>
  </si>
  <si>
    <t>ENGLISH International SCHOOL</t>
  </si>
  <si>
    <t>00631840279</t>
  </si>
  <si>
    <t>IT21R0335901600100000061443</t>
  </si>
  <si>
    <t>Ist. Suore M. SANTA DOROTEA</t>
  </si>
  <si>
    <t>IT42O0200860792000005538921</t>
  </si>
  <si>
    <t>00626640130</t>
  </si>
  <si>
    <t>IT02F0604511800000005001914</t>
  </si>
  <si>
    <t>Scuola Dame Inglesi Ist. B.V. Maria</t>
  </si>
  <si>
    <t>00530190248</t>
  </si>
  <si>
    <t>IT11W0200811827000003884235</t>
  </si>
  <si>
    <t>Ist.suore m.S.Dorotea figlie S.Cuori E.E.</t>
  </si>
  <si>
    <t>00530090240</t>
  </si>
  <si>
    <t>IT45M0622511820000000720178</t>
  </si>
  <si>
    <t>IT63V0335901600100000066892</t>
  </si>
  <si>
    <t>VIA V. VENETO N.1</t>
  </si>
  <si>
    <t>Liceo Sc.</t>
  </si>
  <si>
    <t>02312490242</t>
  </si>
  <si>
    <t>IT95K0622560451000000451460</t>
  </si>
  <si>
    <t xml:space="preserve"> Liceo LUDOVICO PAVONI</t>
  </si>
  <si>
    <t>Liceo Sc.umane</t>
  </si>
  <si>
    <t>Ist.Prof.s.soc.</t>
  </si>
  <si>
    <t>1° ACC. 13-14 ass.10/10/13</t>
  </si>
  <si>
    <t>saldo 12-13 assegn. 18/6/13</t>
  </si>
  <si>
    <t>Alunni H ass.26/7/13</t>
  </si>
  <si>
    <t>LORDO</t>
  </si>
  <si>
    <t xml:space="preserve">TOTALE </t>
  </si>
  <si>
    <t xml:space="preserve">ANNO </t>
  </si>
  <si>
    <t>Lic.Sc.U.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</si>
</sst>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_(* #,##0.000_);_(* \(#,##0.000\);_(* &quot;-&quot;??_);_(@_)"/>
    <numFmt numFmtId="175" formatCode="0.0"/>
  </numFmts>
  <fonts count="32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10" xfId="45" applyFont="1" applyBorder="1" applyAlignment="1">
      <alignment/>
    </xf>
    <xf numFmtId="0" fontId="29" fillId="0" borderId="10" xfId="0" applyFont="1" applyBorder="1" applyAlignment="1">
      <alignment shrinkToFit="1"/>
    </xf>
    <xf numFmtId="0" fontId="29" fillId="0" borderId="10" xfId="0" applyFont="1" applyFill="1" applyBorder="1" applyAlignment="1">
      <alignment shrinkToFit="1"/>
    </xf>
    <xf numFmtId="4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shrinkToFit="1"/>
    </xf>
    <xf numFmtId="0" fontId="11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49" fontId="29" fillId="0" borderId="10" xfId="0" applyNumberFormat="1" applyFont="1" applyBorder="1" applyAlignment="1">
      <alignment wrapText="1"/>
    </xf>
    <xf numFmtId="171" fontId="4" fillId="0" borderId="0" xfId="45" applyFont="1" applyFill="1" applyBorder="1" applyAlignment="1">
      <alignment/>
    </xf>
    <xf numFmtId="171" fontId="4" fillId="0" borderId="0" xfId="45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8" fillId="0" borderId="10" xfId="45" applyFont="1" applyBorder="1" applyAlignment="1">
      <alignment wrapText="1"/>
    </xf>
    <xf numFmtId="171" fontId="7" fillId="0" borderId="10" xfId="45" applyFont="1" applyBorder="1" applyAlignment="1">
      <alignment/>
    </xf>
    <xf numFmtId="43" fontId="10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9" fillId="0" borderId="12" xfId="0" applyNumberFormat="1" applyFont="1" applyBorder="1" applyAlignment="1">
      <alignment horizontal="center"/>
    </xf>
    <xf numFmtId="43" fontId="9" fillId="0" borderId="10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43" fontId="8" fillId="0" borderId="14" xfId="0" applyNumberFormat="1" applyFont="1" applyBorder="1" applyAlignment="1">
      <alignment horizontal="center"/>
    </xf>
    <xf numFmtId="43" fontId="8" fillId="0" borderId="15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 horizontal="center"/>
    </xf>
    <xf numFmtId="171" fontId="4" fillId="0" borderId="17" xfId="45" applyFont="1" applyFill="1" applyBorder="1" applyAlignment="1">
      <alignment horizontal="left" wrapText="1"/>
    </xf>
    <xf numFmtId="171" fontId="4" fillId="0" borderId="17" xfId="45" applyFont="1" applyFill="1" applyBorder="1" applyAlignment="1">
      <alignment horizontal="left"/>
    </xf>
    <xf numFmtId="171" fontId="29" fillId="0" borderId="17" xfId="45" applyFont="1" applyBorder="1" applyAlignment="1">
      <alignment horizontal="left"/>
    </xf>
    <xf numFmtId="171" fontId="29" fillId="0" borderId="17" xfId="45" applyFont="1" applyBorder="1" applyAlignment="1">
      <alignment horizontal="left" shrinkToFit="1"/>
    </xf>
    <xf numFmtId="171" fontId="29" fillId="0" borderId="17" xfId="45" applyFont="1" applyFill="1" applyBorder="1" applyAlignment="1">
      <alignment horizontal="left" shrinkToFit="1"/>
    </xf>
    <xf numFmtId="171" fontId="4" fillId="0" borderId="17" xfId="45" applyFont="1" applyBorder="1" applyAlignment="1">
      <alignment horizontal="left"/>
    </xf>
    <xf numFmtId="171" fontId="8" fillId="0" borderId="17" xfId="45" applyFont="1" applyFill="1" applyBorder="1" applyAlignment="1">
      <alignment horizontal="left"/>
    </xf>
    <xf numFmtId="43" fontId="29" fillId="0" borderId="12" xfId="0" applyNumberFormat="1" applyFont="1" applyBorder="1" applyAlignment="1">
      <alignment/>
    </xf>
    <xf numFmtId="43" fontId="4" fillId="0" borderId="13" xfId="0" applyNumberFormat="1" applyFont="1" applyFill="1" applyBorder="1" applyAlignment="1">
      <alignment horizontal="right" wrapText="1"/>
    </xf>
    <xf numFmtId="43" fontId="29" fillId="0" borderId="12" xfId="0" applyNumberFormat="1" applyFont="1" applyFill="1" applyBorder="1" applyAlignment="1">
      <alignment/>
    </xf>
    <xf numFmtId="171" fontId="8" fillId="0" borderId="14" xfId="45" applyFont="1" applyFill="1" applyBorder="1" applyAlignment="1">
      <alignment/>
    </xf>
    <xf numFmtId="171" fontId="8" fillId="0" borderId="15" xfId="45" applyFont="1" applyFill="1" applyBorder="1" applyAlignment="1">
      <alignment/>
    </xf>
    <xf numFmtId="171" fontId="8" fillId="0" borderId="16" xfId="45" applyFont="1" applyFill="1" applyBorder="1" applyAlignment="1">
      <alignment/>
    </xf>
    <xf numFmtId="171" fontId="4" fillId="0" borderId="12" xfId="45" applyFont="1" applyBorder="1" applyAlignment="1">
      <alignment/>
    </xf>
    <xf numFmtId="171" fontId="4" fillId="0" borderId="13" xfId="45" applyFont="1" applyBorder="1" applyAlignment="1">
      <alignment/>
    </xf>
    <xf numFmtId="171" fontId="4" fillId="0" borderId="12" xfId="45" applyFont="1" applyFill="1" applyBorder="1" applyAlignment="1">
      <alignment horizontal="right" wrapText="1"/>
    </xf>
    <xf numFmtId="171" fontId="4" fillId="0" borderId="12" xfId="45" applyFont="1" applyFill="1" applyBorder="1" applyAlignment="1">
      <alignment/>
    </xf>
    <xf numFmtId="171" fontId="29" fillId="0" borderId="12" xfId="45" applyFont="1" applyBorder="1" applyAlignment="1">
      <alignment/>
    </xf>
    <xf numFmtId="171" fontId="29" fillId="0" borderId="12" xfId="45" applyFont="1" applyBorder="1" applyAlignment="1">
      <alignment shrinkToFit="1"/>
    </xf>
    <xf numFmtId="171" fontId="8" fillId="0" borderId="14" xfId="45" applyFont="1" applyBorder="1" applyAlignment="1">
      <alignment/>
    </xf>
    <xf numFmtId="43" fontId="8" fillId="0" borderId="15" xfId="0" applyNumberFormat="1" applyFont="1" applyBorder="1" applyAlignment="1">
      <alignment/>
    </xf>
    <xf numFmtId="171" fontId="8" fillId="0" borderId="15" xfId="45" applyFont="1" applyBorder="1" applyAlignment="1">
      <alignment/>
    </xf>
    <xf numFmtId="171" fontId="8" fillId="0" borderId="16" xfId="45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171" fontId="9" fillId="0" borderId="21" xfId="45" applyFont="1" applyFill="1" applyBorder="1" applyAlignment="1">
      <alignment horizontal="center" wrapText="1"/>
    </xf>
    <xf numFmtId="9" fontId="29" fillId="24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171" fontId="4" fillId="0" borderId="21" xfId="45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1" xfId="45" applyFont="1" applyBorder="1" applyAlignment="1">
      <alignment/>
    </xf>
    <xf numFmtId="171" fontId="4" fillId="0" borderId="22" xfId="45" applyFont="1" applyBorder="1" applyAlignment="1">
      <alignment/>
    </xf>
    <xf numFmtId="0" fontId="4" fillId="0" borderId="21" xfId="0" applyFont="1" applyBorder="1" applyAlignment="1">
      <alignment/>
    </xf>
    <xf numFmtId="171" fontId="9" fillId="0" borderId="11" xfId="45" applyFont="1" applyBorder="1" applyAlignment="1">
      <alignment wrapText="1"/>
    </xf>
    <xf numFmtId="171" fontId="8" fillId="0" borderId="11" xfId="45" applyFont="1" applyBorder="1" applyAlignment="1">
      <alignment wrapText="1"/>
    </xf>
    <xf numFmtId="0" fontId="4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wrapText="1"/>
    </xf>
    <xf numFmtId="171" fontId="9" fillId="0" borderId="23" xfId="45" applyFont="1" applyFill="1" applyBorder="1" applyAlignment="1">
      <alignment horizontal="center" wrapText="1"/>
    </xf>
    <xf numFmtId="9" fontId="29" fillId="24" borderId="2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171" fontId="9" fillId="0" borderId="23" xfId="45" applyFont="1" applyBorder="1" applyAlignment="1">
      <alignment wrapText="1"/>
    </xf>
    <xf numFmtId="9" fontId="10" fillId="24" borderId="23" xfId="0" applyNumberFormat="1" applyFont="1" applyFill="1" applyBorder="1" applyAlignment="1">
      <alignment horizontal="center" vertical="center" wrapText="1"/>
    </xf>
    <xf numFmtId="9" fontId="10" fillId="24" borderId="24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171" fontId="29" fillId="0" borderId="12" xfId="45" applyFont="1" applyFill="1" applyBorder="1" applyAlignment="1">
      <alignment shrinkToFit="1"/>
    </xf>
    <xf numFmtId="0" fontId="4" fillId="22" borderId="10" xfId="0" applyFont="1" applyFill="1" applyBorder="1" applyAlignment="1">
      <alignment wrapText="1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8"/>
  <sheetViews>
    <sheetView tabSelected="1" workbookViewId="0" topLeftCell="A1">
      <selection activeCell="E33" sqref="E33"/>
    </sheetView>
  </sheetViews>
  <sheetFormatPr defaultColWidth="9.140625" defaultRowHeight="21.75" customHeight="1"/>
  <cols>
    <col min="1" max="1" width="2.7109375" style="12" customWidth="1"/>
    <col min="2" max="2" width="11.00390625" style="12" bestFit="1" customWidth="1"/>
    <col min="3" max="3" width="0.85546875" style="12" hidden="1" customWidth="1"/>
    <col min="4" max="4" width="6.00390625" style="12" customWidth="1"/>
    <col min="5" max="5" width="18.7109375" style="12" customWidth="1"/>
    <col min="6" max="6" width="8.00390625" style="23" customWidth="1"/>
    <col min="7" max="7" width="0.42578125" style="12" customWidth="1"/>
    <col min="8" max="8" width="0.9921875" style="18" hidden="1" customWidth="1"/>
    <col min="9" max="9" width="9.28125" style="18" bestFit="1" customWidth="1"/>
    <col min="10" max="10" width="8.421875" style="12" bestFit="1" customWidth="1"/>
    <col min="11" max="11" width="6.00390625" style="23" bestFit="1" customWidth="1"/>
    <col min="12" max="12" width="8.7109375" style="12" bestFit="1" customWidth="1"/>
    <col min="13" max="13" width="8.7109375" style="19" customWidth="1"/>
    <col min="14" max="14" width="8.00390625" style="5" customWidth="1"/>
    <col min="15" max="15" width="6.28125" style="19" bestFit="1" customWidth="1"/>
    <col min="16" max="16" width="9.8515625" style="19" bestFit="1" customWidth="1"/>
    <col min="17" max="17" width="9.28125" style="5" bestFit="1" customWidth="1"/>
    <col min="18" max="18" width="7.57421875" style="5" bestFit="1" customWidth="1"/>
    <col min="19" max="19" width="6.00390625" style="22" bestFit="1" customWidth="1"/>
    <col min="20" max="20" width="9.140625" style="5" customWidth="1"/>
    <col min="21" max="21" width="9.8515625" style="5" bestFit="1" customWidth="1"/>
    <col min="22" max="22" width="8.00390625" style="5" customWidth="1"/>
    <col min="23" max="23" width="6.28125" style="5" bestFit="1" customWidth="1"/>
    <col min="24" max="24" width="9.8515625" style="5" bestFit="1" customWidth="1"/>
    <col min="25" max="25" width="9.8515625" style="0" bestFit="1" customWidth="1"/>
    <col min="49" max="67" width="9.140625" style="5" customWidth="1"/>
    <col min="68" max="16384" width="9.140625" style="12" customWidth="1"/>
  </cols>
  <sheetData>
    <row r="1" spans="21:24" ht="21.75" customHeight="1" thickBot="1">
      <c r="U1" s="64" t="s">
        <v>79</v>
      </c>
      <c r="V1" s="99" t="s">
        <v>80</v>
      </c>
      <c r="W1" s="99"/>
      <c r="X1" s="65">
        <v>2013</v>
      </c>
    </row>
    <row r="2" spans="1:67" s="6" customFormat="1" ht="51" customHeight="1" thickBot="1">
      <c r="A2" s="84" t="s">
        <v>30</v>
      </c>
      <c r="B2" s="85" t="s">
        <v>31</v>
      </c>
      <c r="C2" s="85" t="s">
        <v>32</v>
      </c>
      <c r="D2" s="85" t="s">
        <v>33</v>
      </c>
      <c r="E2" s="85" t="s">
        <v>1</v>
      </c>
      <c r="F2" s="86" t="s">
        <v>0</v>
      </c>
      <c r="G2" s="85" t="s">
        <v>26</v>
      </c>
      <c r="H2" s="87" t="s">
        <v>34</v>
      </c>
      <c r="I2" s="88" t="s">
        <v>75</v>
      </c>
      <c r="J2" s="89" t="s">
        <v>13</v>
      </c>
      <c r="K2" s="90" t="s">
        <v>14</v>
      </c>
      <c r="L2" s="91" t="s">
        <v>12</v>
      </c>
      <c r="M2" s="92" t="s">
        <v>76</v>
      </c>
      <c r="N2" s="89" t="s">
        <v>13</v>
      </c>
      <c r="O2" s="90" t="s">
        <v>14</v>
      </c>
      <c r="P2" s="91" t="s">
        <v>12</v>
      </c>
      <c r="Q2" s="92" t="s">
        <v>77</v>
      </c>
      <c r="R2" s="89" t="s">
        <v>13</v>
      </c>
      <c r="S2" s="90" t="s">
        <v>14</v>
      </c>
      <c r="T2" s="91" t="s">
        <v>12</v>
      </c>
      <c r="U2" s="93" t="s">
        <v>78</v>
      </c>
      <c r="V2" s="94" t="s">
        <v>13</v>
      </c>
      <c r="W2" s="95" t="s">
        <v>14</v>
      </c>
      <c r="X2" s="96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6" customFormat="1" ht="21.75" customHeight="1">
      <c r="A3" s="66"/>
      <c r="B3" s="66"/>
      <c r="C3" s="66"/>
      <c r="D3" s="66"/>
      <c r="E3" s="66"/>
      <c r="F3" s="67"/>
      <c r="G3" s="66"/>
      <c r="H3" s="68"/>
      <c r="I3" s="69">
        <v>55290.26</v>
      </c>
      <c r="J3" s="70"/>
      <c r="K3" s="71"/>
      <c r="L3" s="72"/>
      <c r="M3" s="73"/>
      <c r="N3" s="74"/>
      <c r="O3" s="75"/>
      <c r="P3" s="76"/>
      <c r="Q3" s="77"/>
      <c r="R3" s="78"/>
      <c r="S3" s="79"/>
      <c r="T3" s="80"/>
      <c r="U3" s="81"/>
      <c r="V3" s="82"/>
      <c r="W3" s="82"/>
      <c r="X3" s="8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24" ht="21.75" customHeight="1">
      <c r="A4" s="4">
        <v>1</v>
      </c>
      <c r="B4" s="8" t="s">
        <v>35</v>
      </c>
      <c r="C4" s="9" t="s">
        <v>36</v>
      </c>
      <c r="D4" s="8" t="s">
        <v>37</v>
      </c>
      <c r="E4" s="1" t="s">
        <v>38</v>
      </c>
      <c r="F4" s="30" t="s">
        <v>39</v>
      </c>
      <c r="G4" s="2" t="s">
        <v>15</v>
      </c>
      <c r="H4" s="41">
        <v>16865.74</v>
      </c>
      <c r="I4" s="48">
        <f>ROUND(($I$3/$H$25*H4),)</f>
        <v>5240</v>
      </c>
      <c r="J4" s="10">
        <f>I4*4%</f>
        <v>209.6</v>
      </c>
      <c r="K4" s="20">
        <v>2</v>
      </c>
      <c r="L4" s="49">
        <f>I4-J4-K4</f>
        <v>5028.4</v>
      </c>
      <c r="M4" s="56">
        <v>10747.74</v>
      </c>
      <c r="N4" s="10">
        <f>M4*4%</f>
        <v>429.9096</v>
      </c>
      <c r="O4" s="11">
        <v>1.81</v>
      </c>
      <c r="P4" s="49">
        <f>M4-N4-O4</f>
        <v>10316.0204</v>
      </c>
      <c r="Q4" s="54">
        <v>3000</v>
      </c>
      <c r="R4" s="7">
        <v>120</v>
      </c>
      <c r="S4" s="24">
        <v>2</v>
      </c>
      <c r="T4" s="55">
        <v>2878</v>
      </c>
      <c r="U4" s="35">
        <f>I4+M4+Q4</f>
        <v>18987.739999999998</v>
      </c>
      <c r="V4" s="26">
        <f>J4+N4+R4</f>
        <v>759.5096</v>
      </c>
      <c r="W4" s="36">
        <f>K4+O4+S4</f>
        <v>5.8100000000000005</v>
      </c>
      <c r="X4" s="37">
        <f>L4+P4+T4</f>
        <v>18222.4204</v>
      </c>
    </row>
    <row r="5" spans="1:24" ht="21.75" customHeight="1">
      <c r="A5" s="4">
        <v>2</v>
      </c>
      <c r="B5" s="8" t="s">
        <v>40</v>
      </c>
      <c r="C5" s="13" t="s">
        <v>41</v>
      </c>
      <c r="D5" s="8" t="s">
        <v>37</v>
      </c>
      <c r="E5" s="1" t="s">
        <v>42</v>
      </c>
      <c r="F5" s="30" t="s">
        <v>39</v>
      </c>
      <c r="G5" s="2" t="s">
        <v>16</v>
      </c>
      <c r="H5" s="42">
        <v>11566.54</v>
      </c>
      <c r="I5" s="48">
        <f aca="true" t="shared" si="0" ref="I5:I23">ROUND(($I$3/$H$25*H5),)</f>
        <v>3594</v>
      </c>
      <c r="J5" s="10">
        <v>0</v>
      </c>
      <c r="K5" s="20">
        <v>0</v>
      </c>
      <c r="L5" s="49">
        <f aca="true" t="shared" si="1" ref="L5:L24">I5-J5-K5</f>
        <v>3594</v>
      </c>
      <c r="M5" s="57">
        <v>7473.54</v>
      </c>
      <c r="N5" s="10">
        <v>0</v>
      </c>
      <c r="O5" s="11">
        <v>1.81</v>
      </c>
      <c r="P5" s="49">
        <f aca="true" t="shared" si="2" ref="P5:P24">M5-N5-O5</f>
        <v>7471.73</v>
      </c>
      <c r="Q5" s="54">
        <v>2000</v>
      </c>
      <c r="R5" s="7">
        <v>0</v>
      </c>
      <c r="S5" s="25">
        <v>0</v>
      </c>
      <c r="T5" s="55">
        <v>2000</v>
      </c>
      <c r="U5" s="35">
        <f aca="true" t="shared" si="3" ref="U5:U24">I5+M5+Q5</f>
        <v>13067.54</v>
      </c>
      <c r="V5" s="26">
        <f aca="true" t="shared" si="4" ref="V5:V24">J5+N5+R5</f>
        <v>0</v>
      </c>
      <c r="W5" s="36">
        <f aca="true" t="shared" si="5" ref="W5:W24">K5+O5+S5</f>
        <v>1.81</v>
      </c>
      <c r="X5" s="37">
        <f aca="true" t="shared" si="6" ref="X5:X24">L5+P5+T5</f>
        <v>13065.73</v>
      </c>
    </row>
    <row r="6" spans="1:24" ht="21.75" customHeight="1">
      <c r="A6" s="4">
        <v>3</v>
      </c>
      <c r="B6" s="8" t="s">
        <v>43</v>
      </c>
      <c r="C6" s="13" t="s">
        <v>44</v>
      </c>
      <c r="D6" s="8" t="s">
        <v>37</v>
      </c>
      <c r="E6" s="1" t="s">
        <v>45</v>
      </c>
      <c r="F6" s="30" t="s">
        <v>2</v>
      </c>
      <c r="G6" s="2" t="s">
        <v>17</v>
      </c>
      <c r="H6" s="43">
        <v>10977.74</v>
      </c>
      <c r="I6" s="48">
        <f t="shared" si="0"/>
        <v>3411</v>
      </c>
      <c r="J6" s="10">
        <f aca="true" t="shared" si="7" ref="J6:J24">I6*4%</f>
        <v>136.44</v>
      </c>
      <c r="K6" s="20">
        <v>2</v>
      </c>
      <c r="L6" s="49">
        <f t="shared" si="1"/>
        <v>3272.56</v>
      </c>
      <c r="M6" s="58">
        <v>6434.74</v>
      </c>
      <c r="N6" s="10">
        <f aca="true" t="shared" si="8" ref="N6:N16">M6*4%</f>
        <v>257.3896</v>
      </c>
      <c r="O6" s="11">
        <v>1.81</v>
      </c>
      <c r="P6" s="49">
        <f t="shared" si="2"/>
        <v>6175.540399999999</v>
      </c>
      <c r="Q6" s="54"/>
      <c r="R6" s="7"/>
      <c r="S6" s="25"/>
      <c r="T6" s="55"/>
      <c r="U6" s="35">
        <f t="shared" si="3"/>
        <v>9845.74</v>
      </c>
      <c r="V6" s="26">
        <f t="shared" si="4"/>
        <v>393.82959999999997</v>
      </c>
      <c r="W6" s="36">
        <f t="shared" si="5"/>
        <v>3.81</v>
      </c>
      <c r="X6" s="37">
        <f t="shared" si="6"/>
        <v>9448.1004</v>
      </c>
    </row>
    <row r="7" spans="1:24" ht="21.75" customHeight="1">
      <c r="A7" s="4">
        <v>4</v>
      </c>
      <c r="B7" s="8" t="s">
        <v>46</v>
      </c>
      <c r="C7" s="13" t="s">
        <v>47</v>
      </c>
      <c r="D7" s="8" t="s">
        <v>37</v>
      </c>
      <c r="E7" s="1" t="s">
        <v>3</v>
      </c>
      <c r="F7" s="30" t="s">
        <v>4</v>
      </c>
      <c r="G7" s="2" t="s">
        <v>18</v>
      </c>
      <c r="H7" s="43">
        <v>10977.74</v>
      </c>
      <c r="I7" s="48">
        <f t="shared" si="0"/>
        <v>3411</v>
      </c>
      <c r="J7" s="10">
        <f t="shared" si="7"/>
        <v>136.44</v>
      </c>
      <c r="K7" s="20">
        <v>2</v>
      </c>
      <c r="L7" s="49">
        <f t="shared" si="1"/>
        <v>3272.56</v>
      </c>
      <c r="M7" s="58">
        <v>6153.74</v>
      </c>
      <c r="N7" s="10">
        <f t="shared" si="8"/>
        <v>246.1496</v>
      </c>
      <c r="O7" s="11">
        <v>1.81</v>
      </c>
      <c r="P7" s="49">
        <f t="shared" si="2"/>
        <v>5905.7804</v>
      </c>
      <c r="Q7" s="54">
        <v>3000</v>
      </c>
      <c r="R7" s="7">
        <v>120</v>
      </c>
      <c r="S7" s="25">
        <v>2</v>
      </c>
      <c r="T7" s="55">
        <v>2878</v>
      </c>
      <c r="U7" s="35">
        <f t="shared" si="3"/>
        <v>12564.74</v>
      </c>
      <c r="V7" s="26">
        <f t="shared" si="4"/>
        <v>502.5896</v>
      </c>
      <c r="W7" s="36">
        <f t="shared" si="5"/>
        <v>5.8100000000000005</v>
      </c>
      <c r="X7" s="37">
        <f t="shared" si="6"/>
        <v>12056.3404</v>
      </c>
    </row>
    <row r="8" spans="1:24" ht="21.75" customHeight="1">
      <c r="A8" s="4">
        <v>5</v>
      </c>
      <c r="B8" s="8" t="s">
        <v>48</v>
      </c>
      <c r="C8" s="13" t="s">
        <v>49</v>
      </c>
      <c r="D8" s="8" t="s">
        <v>37</v>
      </c>
      <c r="E8" s="1" t="s">
        <v>50</v>
      </c>
      <c r="F8" s="30" t="s">
        <v>51</v>
      </c>
      <c r="G8" s="2" t="s">
        <v>19</v>
      </c>
      <c r="H8" s="44">
        <v>17896.14</v>
      </c>
      <c r="I8" s="48">
        <f t="shared" si="0"/>
        <v>5560</v>
      </c>
      <c r="J8" s="10">
        <f t="shared" si="7"/>
        <v>222.4</v>
      </c>
      <c r="K8" s="20">
        <v>2</v>
      </c>
      <c r="L8" s="49">
        <f t="shared" si="1"/>
        <v>5335.6</v>
      </c>
      <c r="M8" s="59">
        <v>11159.14</v>
      </c>
      <c r="N8" s="10">
        <f t="shared" si="8"/>
        <v>446.3656</v>
      </c>
      <c r="O8" s="11">
        <v>1.81</v>
      </c>
      <c r="P8" s="49">
        <f t="shared" si="2"/>
        <v>10710.9644</v>
      </c>
      <c r="Q8" s="54"/>
      <c r="R8" s="7"/>
      <c r="S8" s="25"/>
      <c r="T8" s="55"/>
      <c r="U8" s="35">
        <f t="shared" si="3"/>
        <v>16719.14</v>
      </c>
      <c r="V8" s="26">
        <f t="shared" si="4"/>
        <v>668.7656</v>
      </c>
      <c r="W8" s="36">
        <f t="shared" si="5"/>
        <v>3.81</v>
      </c>
      <c r="X8" s="37">
        <f t="shared" si="6"/>
        <v>16046.564400000001</v>
      </c>
    </row>
    <row r="9" spans="1:24" ht="21.75" customHeight="1">
      <c r="A9" s="4">
        <v>6</v>
      </c>
      <c r="B9" s="8" t="s">
        <v>52</v>
      </c>
      <c r="C9" s="13" t="s">
        <v>53</v>
      </c>
      <c r="D9" s="8" t="s">
        <v>37</v>
      </c>
      <c r="E9" s="3" t="s">
        <v>54</v>
      </c>
      <c r="F9" s="31" t="s">
        <v>5</v>
      </c>
      <c r="G9" s="14" t="s">
        <v>20</v>
      </c>
      <c r="H9" s="44">
        <v>1851.34</v>
      </c>
      <c r="I9" s="48">
        <f t="shared" si="0"/>
        <v>575</v>
      </c>
      <c r="J9" s="10">
        <f t="shared" si="7"/>
        <v>23</v>
      </c>
      <c r="K9" s="20">
        <v>2</v>
      </c>
      <c r="L9" s="49">
        <f t="shared" si="1"/>
        <v>550</v>
      </c>
      <c r="M9" s="59">
        <v>1077.34</v>
      </c>
      <c r="N9" s="10">
        <f t="shared" si="8"/>
        <v>43.093599999999995</v>
      </c>
      <c r="O9" s="11">
        <v>1.81</v>
      </c>
      <c r="P9" s="49">
        <f t="shared" si="2"/>
        <v>1032.4364</v>
      </c>
      <c r="Q9" s="54"/>
      <c r="R9" s="7"/>
      <c r="S9" s="25"/>
      <c r="T9" s="55"/>
      <c r="U9" s="35">
        <f t="shared" si="3"/>
        <v>1652.34</v>
      </c>
      <c r="V9" s="26">
        <f t="shared" si="4"/>
        <v>66.0936</v>
      </c>
      <c r="W9" s="36">
        <f t="shared" si="5"/>
        <v>3.81</v>
      </c>
      <c r="X9" s="37">
        <f t="shared" si="6"/>
        <v>1582.4364</v>
      </c>
    </row>
    <row r="10" spans="1:24" ht="21.75" customHeight="1">
      <c r="A10" s="4">
        <v>7</v>
      </c>
      <c r="B10" s="8" t="s">
        <v>55</v>
      </c>
      <c r="C10" s="13" t="s">
        <v>56</v>
      </c>
      <c r="D10" s="8" t="s">
        <v>37</v>
      </c>
      <c r="E10" s="2" t="s">
        <v>57</v>
      </c>
      <c r="F10" s="30" t="s">
        <v>6</v>
      </c>
      <c r="G10" s="2" t="s">
        <v>21</v>
      </c>
      <c r="H10" s="44">
        <v>17307.34</v>
      </c>
      <c r="I10" s="48">
        <f t="shared" si="0"/>
        <v>5377</v>
      </c>
      <c r="J10" s="10">
        <f t="shared" si="7"/>
        <v>215.08</v>
      </c>
      <c r="K10" s="20">
        <v>2</v>
      </c>
      <c r="L10" s="49">
        <f t="shared" si="1"/>
        <v>5159.92</v>
      </c>
      <c r="M10" s="59">
        <v>10514.34</v>
      </c>
      <c r="N10" s="10">
        <f t="shared" si="8"/>
        <v>420.5736</v>
      </c>
      <c r="O10" s="11">
        <v>1.81</v>
      </c>
      <c r="P10" s="49">
        <f t="shared" si="2"/>
        <v>10091.956400000001</v>
      </c>
      <c r="Q10" s="54"/>
      <c r="R10" s="7"/>
      <c r="S10" s="25"/>
      <c r="T10" s="55"/>
      <c r="U10" s="35">
        <f t="shared" si="3"/>
        <v>15891.34</v>
      </c>
      <c r="V10" s="26">
        <f t="shared" si="4"/>
        <v>635.6536</v>
      </c>
      <c r="W10" s="36">
        <f t="shared" si="5"/>
        <v>3.81</v>
      </c>
      <c r="X10" s="37">
        <f t="shared" si="6"/>
        <v>15251.876400000001</v>
      </c>
    </row>
    <row r="11" spans="1:24" ht="21.75" customHeight="1">
      <c r="A11" s="4">
        <v>8</v>
      </c>
      <c r="B11" s="8" t="s">
        <v>48</v>
      </c>
      <c r="C11" s="13" t="s">
        <v>58</v>
      </c>
      <c r="D11" s="8" t="s">
        <v>37</v>
      </c>
      <c r="E11" s="1" t="s">
        <v>50</v>
      </c>
      <c r="F11" s="30" t="s">
        <v>6</v>
      </c>
      <c r="G11" s="2" t="s">
        <v>22</v>
      </c>
      <c r="H11" s="44">
        <v>12744.14</v>
      </c>
      <c r="I11" s="48">
        <f t="shared" si="0"/>
        <v>3959</v>
      </c>
      <c r="J11" s="10">
        <f t="shared" si="7"/>
        <v>158.36</v>
      </c>
      <c r="K11" s="20">
        <v>2</v>
      </c>
      <c r="L11" s="49">
        <f t="shared" si="1"/>
        <v>3798.64</v>
      </c>
      <c r="M11" s="59">
        <v>7864.14</v>
      </c>
      <c r="N11" s="10">
        <f t="shared" si="8"/>
        <v>314.5656</v>
      </c>
      <c r="O11" s="11">
        <v>1.81</v>
      </c>
      <c r="P11" s="49">
        <f t="shared" si="2"/>
        <v>7547.7644</v>
      </c>
      <c r="Q11" s="54">
        <v>2000</v>
      </c>
      <c r="R11" s="7">
        <v>80</v>
      </c>
      <c r="S11" s="25">
        <v>2</v>
      </c>
      <c r="T11" s="55">
        <v>1918</v>
      </c>
      <c r="U11" s="35">
        <f t="shared" si="3"/>
        <v>13823.14</v>
      </c>
      <c r="V11" s="26">
        <f t="shared" si="4"/>
        <v>552.9256</v>
      </c>
      <c r="W11" s="36">
        <f t="shared" si="5"/>
        <v>5.8100000000000005</v>
      </c>
      <c r="X11" s="37">
        <f t="shared" si="6"/>
        <v>13264.4044</v>
      </c>
    </row>
    <row r="12" spans="1:24" ht="21.75" customHeight="1">
      <c r="A12" s="4">
        <v>9</v>
      </c>
      <c r="B12" s="8" t="s">
        <v>35</v>
      </c>
      <c r="C12" s="13"/>
      <c r="D12" s="8" t="s">
        <v>37</v>
      </c>
      <c r="E12" s="98" t="s">
        <v>38</v>
      </c>
      <c r="F12" s="30" t="s">
        <v>7</v>
      </c>
      <c r="G12" s="2"/>
      <c r="H12" s="44"/>
      <c r="I12" s="48">
        <v>0</v>
      </c>
      <c r="J12" s="10">
        <v>0</v>
      </c>
      <c r="K12" s="10">
        <v>0</v>
      </c>
      <c r="L12" s="49">
        <v>0</v>
      </c>
      <c r="M12" s="59">
        <v>5511.34</v>
      </c>
      <c r="N12" s="10">
        <f>M12*4%</f>
        <v>220.45360000000002</v>
      </c>
      <c r="O12" s="11">
        <v>1.81</v>
      </c>
      <c r="P12" s="49">
        <f>M12-N12-O12</f>
        <v>5289.0764</v>
      </c>
      <c r="Q12" s="54"/>
      <c r="R12" s="7"/>
      <c r="S12" s="25"/>
      <c r="T12" s="55"/>
      <c r="U12" s="35">
        <f aca="true" t="shared" si="9" ref="U12:X13">I12+M12+Q12</f>
        <v>5511.34</v>
      </c>
      <c r="V12" s="26">
        <f t="shared" si="9"/>
        <v>220.45360000000002</v>
      </c>
      <c r="W12" s="36">
        <f t="shared" si="9"/>
        <v>1.81</v>
      </c>
      <c r="X12" s="37">
        <f t="shared" si="9"/>
        <v>5289.0764</v>
      </c>
    </row>
    <row r="13" spans="1:24" ht="21.75" customHeight="1">
      <c r="A13" s="4">
        <v>10</v>
      </c>
      <c r="B13" s="15" t="s">
        <v>59</v>
      </c>
      <c r="C13" s="16" t="s">
        <v>60</v>
      </c>
      <c r="D13" s="9" t="s">
        <v>37</v>
      </c>
      <c r="E13" s="98" t="s">
        <v>61</v>
      </c>
      <c r="F13" s="30" t="s">
        <v>7</v>
      </c>
      <c r="G13" s="2" t="s">
        <v>23</v>
      </c>
      <c r="H13" s="44">
        <v>9211.34</v>
      </c>
      <c r="I13" s="48">
        <f t="shared" si="0"/>
        <v>2862</v>
      </c>
      <c r="J13" s="10">
        <f t="shared" si="7"/>
        <v>114.48</v>
      </c>
      <c r="K13" s="20">
        <v>2</v>
      </c>
      <c r="L13" s="49">
        <f t="shared" si="1"/>
        <v>2745.52</v>
      </c>
      <c r="M13" s="19">
        <v>0</v>
      </c>
      <c r="N13" s="19">
        <v>0</v>
      </c>
      <c r="O13" s="19">
        <v>0</v>
      </c>
      <c r="P13" s="19">
        <v>0</v>
      </c>
      <c r="Q13" s="54"/>
      <c r="R13" s="7"/>
      <c r="S13" s="25"/>
      <c r="T13" s="55"/>
      <c r="U13" s="35">
        <f t="shared" si="9"/>
        <v>2862</v>
      </c>
      <c r="V13" s="26">
        <f t="shared" si="9"/>
        <v>114.48</v>
      </c>
      <c r="W13" s="36">
        <f t="shared" si="9"/>
        <v>2</v>
      </c>
      <c r="X13" s="37">
        <f t="shared" si="9"/>
        <v>2745.52</v>
      </c>
    </row>
    <row r="14" spans="1:24" ht="21.75" customHeight="1">
      <c r="A14" s="4">
        <v>11</v>
      </c>
      <c r="B14" s="8" t="s">
        <v>62</v>
      </c>
      <c r="C14" s="13" t="s">
        <v>63</v>
      </c>
      <c r="D14" s="8" t="s">
        <v>37</v>
      </c>
      <c r="E14" s="17" t="s">
        <v>64</v>
      </c>
      <c r="F14" s="31" t="s">
        <v>7</v>
      </c>
      <c r="G14" s="2" t="s">
        <v>24</v>
      </c>
      <c r="H14" s="44">
        <v>18632.14</v>
      </c>
      <c r="I14" s="48">
        <f t="shared" si="0"/>
        <v>5789</v>
      </c>
      <c r="J14" s="10">
        <f t="shared" si="7"/>
        <v>231.56</v>
      </c>
      <c r="K14" s="20">
        <v>2</v>
      </c>
      <c r="L14" s="49">
        <f t="shared" si="1"/>
        <v>5555.44</v>
      </c>
      <c r="M14" s="59">
        <v>10657.14</v>
      </c>
      <c r="N14" s="10">
        <f t="shared" si="8"/>
        <v>426.2856</v>
      </c>
      <c r="O14" s="11">
        <v>1.81</v>
      </c>
      <c r="P14" s="49">
        <f t="shared" si="2"/>
        <v>10229.0444</v>
      </c>
      <c r="Q14" s="54">
        <v>2000</v>
      </c>
      <c r="R14" s="7">
        <v>80</v>
      </c>
      <c r="S14" s="25">
        <v>2</v>
      </c>
      <c r="T14" s="55">
        <v>1918</v>
      </c>
      <c r="U14" s="35">
        <f t="shared" si="3"/>
        <v>18446.14</v>
      </c>
      <c r="V14" s="26">
        <f t="shared" si="4"/>
        <v>737.8456</v>
      </c>
      <c r="W14" s="36">
        <f t="shared" si="5"/>
        <v>5.8100000000000005</v>
      </c>
      <c r="X14" s="37">
        <f t="shared" si="6"/>
        <v>17702.4844</v>
      </c>
    </row>
    <row r="15" spans="1:24" ht="21.75" customHeight="1">
      <c r="A15" s="4">
        <v>12</v>
      </c>
      <c r="B15" s="8" t="s">
        <v>65</v>
      </c>
      <c r="C15" s="13" t="s">
        <v>66</v>
      </c>
      <c r="D15" s="9" t="s">
        <v>37</v>
      </c>
      <c r="E15" s="1" t="s">
        <v>8</v>
      </c>
      <c r="F15" s="30" t="s">
        <v>7</v>
      </c>
      <c r="G15" s="2" t="s">
        <v>25</v>
      </c>
      <c r="H15" s="45">
        <v>6708.94</v>
      </c>
      <c r="I15" s="50">
        <f t="shared" si="0"/>
        <v>2084</v>
      </c>
      <c r="J15" s="10">
        <f t="shared" si="7"/>
        <v>83.36</v>
      </c>
      <c r="K15" s="20">
        <v>2</v>
      </c>
      <c r="L15" s="49">
        <f t="shared" si="1"/>
        <v>1998.64</v>
      </c>
      <c r="M15" s="59">
        <v>3515.94</v>
      </c>
      <c r="N15" s="10">
        <f t="shared" si="8"/>
        <v>140.6376</v>
      </c>
      <c r="O15" s="11">
        <v>1.81</v>
      </c>
      <c r="P15" s="49">
        <f t="shared" si="2"/>
        <v>3373.4924</v>
      </c>
      <c r="Q15" s="54"/>
      <c r="R15" s="7"/>
      <c r="S15" s="25"/>
      <c r="T15" s="55"/>
      <c r="U15" s="35">
        <f t="shared" si="3"/>
        <v>5599.9400000000005</v>
      </c>
      <c r="V15" s="26">
        <f t="shared" si="4"/>
        <v>223.99759999999998</v>
      </c>
      <c r="W15" s="36">
        <f t="shared" si="5"/>
        <v>3.81</v>
      </c>
      <c r="X15" s="37">
        <f t="shared" si="6"/>
        <v>5372.1324</v>
      </c>
    </row>
    <row r="16" spans="1:24" ht="21.75" customHeight="1">
      <c r="A16" s="4">
        <v>13</v>
      </c>
      <c r="B16" s="8" t="s">
        <v>48</v>
      </c>
      <c r="C16" s="13" t="s">
        <v>67</v>
      </c>
      <c r="D16" s="8" t="s">
        <v>37</v>
      </c>
      <c r="E16" s="1" t="s">
        <v>50</v>
      </c>
      <c r="F16" s="30" t="s">
        <v>7</v>
      </c>
      <c r="G16" s="2" t="s">
        <v>68</v>
      </c>
      <c r="H16" s="44">
        <v>12744.14</v>
      </c>
      <c r="I16" s="48">
        <f t="shared" si="0"/>
        <v>3959</v>
      </c>
      <c r="J16" s="10">
        <f t="shared" si="7"/>
        <v>158.36</v>
      </c>
      <c r="K16" s="20">
        <v>2</v>
      </c>
      <c r="L16" s="49">
        <f t="shared" si="1"/>
        <v>3798.64</v>
      </c>
      <c r="M16" s="59">
        <v>7920.14</v>
      </c>
      <c r="N16" s="10">
        <f t="shared" si="8"/>
        <v>316.8056</v>
      </c>
      <c r="O16" s="11">
        <v>1.81</v>
      </c>
      <c r="P16" s="49">
        <f t="shared" si="2"/>
        <v>7601.5244</v>
      </c>
      <c r="Q16" s="54">
        <v>3000</v>
      </c>
      <c r="R16" s="7">
        <v>120</v>
      </c>
      <c r="S16" s="25">
        <v>2</v>
      </c>
      <c r="T16" s="55">
        <v>2878</v>
      </c>
      <c r="U16" s="35">
        <f t="shared" si="3"/>
        <v>14879.14</v>
      </c>
      <c r="V16" s="26">
        <f t="shared" si="4"/>
        <v>595.1656</v>
      </c>
      <c r="W16" s="36">
        <f t="shared" si="5"/>
        <v>5.8100000000000005</v>
      </c>
      <c r="X16" s="37">
        <f t="shared" si="6"/>
        <v>14278.1644</v>
      </c>
    </row>
    <row r="17" spans="1:24" ht="21.75" customHeight="1">
      <c r="A17" s="4">
        <v>14</v>
      </c>
      <c r="B17" s="8" t="s">
        <v>40</v>
      </c>
      <c r="C17" s="13" t="s">
        <v>41</v>
      </c>
      <c r="D17" s="8" t="s">
        <v>69</v>
      </c>
      <c r="E17" s="1" t="s">
        <v>42</v>
      </c>
      <c r="F17" s="30" t="s">
        <v>39</v>
      </c>
      <c r="G17" s="1" t="s">
        <v>27</v>
      </c>
      <c r="H17" s="46">
        <v>3028.94</v>
      </c>
      <c r="I17" s="48">
        <f t="shared" si="0"/>
        <v>941</v>
      </c>
      <c r="J17" s="10">
        <f t="shared" si="7"/>
        <v>37.64</v>
      </c>
      <c r="K17" s="20">
        <v>2</v>
      </c>
      <c r="L17" s="49">
        <f t="shared" si="1"/>
        <v>901.36</v>
      </c>
      <c r="M17" s="97">
        <v>791.94</v>
      </c>
      <c r="N17" s="10">
        <v>0</v>
      </c>
      <c r="O17" s="11">
        <v>1.81</v>
      </c>
      <c r="P17" s="49">
        <f t="shared" si="2"/>
        <v>790.1300000000001</v>
      </c>
      <c r="Q17" s="54"/>
      <c r="R17" s="7"/>
      <c r="S17" s="25"/>
      <c r="T17" s="55"/>
      <c r="U17" s="35">
        <f t="shared" si="3"/>
        <v>1732.94</v>
      </c>
      <c r="V17" s="26">
        <f t="shared" si="4"/>
        <v>37.64</v>
      </c>
      <c r="W17" s="36">
        <f t="shared" si="5"/>
        <v>3.81</v>
      </c>
      <c r="X17" s="37">
        <f t="shared" si="6"/>
        <v>1691.4900000000002</v>
      </c>
    </row>
    <row r="18" spans="1:24" ht="21.75" customHeight="1">
      <c r="A18" s="4">
        <v>15</v>
      </c>
      <c r="B18" s="8" t="s">
        <v>70</v>
      </c>
      <c r="C18" s="13" t="s">
        <v>71</v>
      </c>
      <c r="D18" s="8" t="s">
        <v>11</v>
      </c>
      <c r="E18" s="2" t="s">
        <v>72</v>
      </c>
      <c r="F18" s="32" t="s">
        <v>4</v>
      </c>
      <c r="G18" s="1" t="s">
        <v>28</v>
      </c>
      <c r="H18" s="46">
        <v>1177.6</v>
      </c>
      <c r="I18" s="48">
        <f t="shared" si="0"/>
        <v>366</v>
      </c>
      <c r="J18" s="10">
        <f t="shared" si="7"/>
        <v>14.64</v>
      </c>
      <c r="K18" s="20">
        <v>2</v>
      </c>
      <c r="L18" s="49">
        <f t="shared" si="1"/>
        <v>349.36</v>
      </c>
      <c r="M18" s="59">
        <v>403.6</v>
      </c>
      <c r="N18" s="10">
        <f aca="true" t="shared" si="10" ref="N18:N24">M18*4%</f>
        <v>16.144000000000002</v>
      </c>
      <c r="O18" s="11">
        <v>1.81</v>
      </c>
      <c r="P18" s="49">
        <f t="shared" si="2"/>
        <v>385.646</v>
      </c>
      <c r="Q18" s="54"/>
      <c r="R18" s="7"/>
      <c r="S18" s="25"/>
      <c r="T18" s="55"/>
      <c r="U18" s="35">
        <f t="shared" si="3"/>
        <v>769.6</v>
      </c>
      <c r="V18" s="26">
        <f t="shared" si="4"/>
        <v>30.784000000000002</v>
      </c>
      <c r="W18" s="36">
        <f t="shared" si="5"/>
        <v>3.81</v>
      </c>
      <c r="X18" s="37">
        <f t="shared" si="6"/>
        <v>735.0060000000001</v>
      </c>
    </row>
    <row r="19" spans="1:24" ht="21.75" customHeight="1">
      <c r="A19" s="4">
        <v>16</v>
      </c>
      <c r="B19" s="8" t="s">
        <v>70</v>
      </c>
      <c r="C19" s="13" t="s">
        <v>71</v>
      </c>
      <c r="D19" s="8" t="s">
        <v>81</v>
      </c>
      <c r="E19" s="2" t="s">
        <v>72</v>
      </c>
      <c r="F19" s="32" t="s">
        <v>4</v>
      </c>
      <c r="G19" s="1" t="s">
        <v>28</v>
      </c>
      <c r="H19" s="46">
        <v>4353.74</v>
      </c>
      <c r="I19" s="48">
        <f t="shared" si="0"/>
        <v>1353</v>
      </c>
      <c r="J19" s="10">
        <f t="shared" si="7"/>
        <v>54.120000000000005</v>
      </c>
      <c r="K19" s="20">
        <v>2</v>
      </c>
      <c r="L19" s="49">
        <f t="shared" si="1"/>
        <v>1296.88</v>
      </c>
      <c r="M19" s="59">
        <v>2397.74</v>
      </c>
      <c r="N19" s="10">
        <f t="shared" si="10"/>
        <v>95.9096</v>
      </c>
      <c r="O19" s="11">
        <v>1.81</v>
      </c>
      <c r="P19" s="49">
        <f t="shared" si="2"/>
        <v>2300.0204</v>
      </c>
      <c r="Q19" s="54">
        <v>2000</v>
      </c>
      <c r="R19" s="7">
        <v>80</v>
      </c>
      <c r="S19" s="25">
        <v>2</v>
      </c>
      <c r="T19" s="55">
        <v>1918</v>
      </c>
      <c r="U19" s="35">
        <f t="shared" si="3"/>
        <v>5750.74</v>
      </c>
      <c r="V19" s="26">
        <f t="shared" si="4"/>
        <v>230.02960000000002</v>
      </c>
      <c r="W19" s="36">
        <f t="shared" si="5"/>
        <v>5.8100000000000005</v>
      </c>
      <c r="X19" s="37">
        <f t="shared" si="6"/>
        <v>5514.9004</v>
      </c>
    </row>
    <row r="20" spans="1:24" ht="21.75" customHeight="1">
      <c r="A20" s="4">
        <v>17</v>
      </c>
      <c r="B20" s="8" t="s">
        <v>55</v>
      </c>
      <c r="C20" s="13" t="s">
        <v>56</v>
      </c>
      <c r="D20" s="8" t="s">
        <v>73</v>
      </c>
      <c r="E20" s="2" t="s">
        <v>57</v>
      </c>
      <c r="F20" s="32" t="s">
        <v>6</v>
      </c>
      <c r="G20" s="1" t="s">
        <v>21</v>
      </c>
      <c r="H20" s="46">
        <v>6120.14</v>
      </c>
      <c r="I20" s="48">
        <f t="shared" si="0"/>
        <v>1901</v>
      </c>
      <c r="J20" s="10">
        <f t="shared" si="7"/>
        <v>76.04</v>
      </c>
      <c r="K20" s="20">
        <v>2</v>
      </c>
      <c r="L20" s="49">
        <f t="shared" si="1"/>
        <v>1822.96</v>
      </c>
      <c r="M20" s="59">
        <v>4052.14</v>
      </c>
      <c r="N20" s="10">
        <f t="shared" si="10"/>
        <v>162.0856</v>
      </c>
      <c r="O20" s="11">
        <v>1.81</v>
      </c>
      <c r="P20" s="49">
        <f t="shared" si="2"/>
        <v>3888.2444</v>
      </c>
      <c r="Q20" s="54">
        <v>3000</v>
      </c>
      <c r="R20" s="7">
        <v>120</v>
      </c>
      <c r="S20" s="25">
        <v>2</v>
      </c>
      <c r="T20" s="55">
        <v>2878</v>
      </c>
      <c r="U20" s="35">
        <f t="shared" si="3"/>
        <v>8953.14</v>
      </c>
      <c r="V20" s="26">
        <f t="shared" si="4"/>
        <v>358.1256</v>
      </c>
      <c r="W20" s="36">
        <f t="shared" si="5"/>
        <v>5.8100000000000005</v>
      </c>
      <c r="X20" s="37">
        <f t="shared" si="6"/>
        <v>8589.2044</v>
      </c>
    </row>
    <row r="21" spans="1:24" ht="21.75" customHeight="1">
      <c r="A21" s="4">
        <v>18</v>
      </c>
      <c r="B21" s="8" t="s">
        <v>62</v>
      </c>
      <c r="C21" s="13" t="s">
        <v>63</v>
      </c>
      <c r="D21" s="8" t="s">
        <v>73</v>
      </c>
      <c r="E21" s="17" t="s">
        <v>64</v>
      </c>
      <c r="F21" s="32" t="s">
        <v>7</v>
      </c>
      <c r="G21" s="1" t="s">
        <v>29</v>
      </c>
      <c r="H21" s="46">
        <v>3470.54</v>
      </c>
      <c r="I21" s="48">
        <f t="shared" si="0"/>
        <v>1078</v>
      </c>
      <c r="J21" s="10">
        <f t="shared" si="7"/>
        <v>43.12</v>
      </c>
      <c r="K21" s="20">
        <v>2</v>
      </c>
      <c r="L21" s="49">
        <f t="shared" si="1"/>
        <v>1032.88</v>
      </c>
      <c r="M21" s="59">
        <v>1402.54</v>
      </c>
      <c r="N21" s="10">
        <f t="shared" si="10"/>
        <v>56.1016</v>
      </c>
      <c r="O21" s="11">
        <v>1.81</v>
      </c>
      <c r="P21" s="49">
        <f t="shared" si="2"/>
        <v>1344.6284</v>
      </c>
      <c r="Q21" s="54"/>
      <c r="R21" s="7"/>
      <c r="S21" s="25"/>
      <c r="T21" s="55"/>
      <c r="U21" s="35">
        <f t="shared" si="3"/>
        <v>2480.54</v>
      </c>
      <c r="V21" s="26">
        <f t="shared" si="4"/>
        <v>99.2216</v>
      </c>
      <c r="W21" s="36">
        <f t="shared" si="5"/>
        <v>3.81</v>
      </c>
      <c r="X21" s="37">
        <f t="shared" si="6"/>
        <v>2377.5084</v>
      </c>
    </row>
    <row r="22" spans="1:24" ht="21.75" customHeight="1">
      <c r="A22" s="4">
        <v>19</v>
      </c>
      <c r="B22" s="8" t="s">
        <v>62</v>
      </c>
      <c r="C22" s="13" t="s">
        <v>63</v>
      </c>
      <c r="D22" s="8" t="s">
        <v>74</v>
      </c>
      <c r="E22" s="17" t="s">
        <v>64</v>
      </c>
      <c r="F22" s="32" t="s">
        <v>7</v>
      </c>
      <c r="G22" s="1" t="s">
        <v>24</v>
      </c>
      <c r="H22" s="46">
        <v>1851.34</v>
      </c>
      <c r="I22" s="48">
        <f t="shared" si="0"/>
        <v>575</v>
      </c>
      <c r="J22" s="10">
        <f t="shared" si="7"/>
        <v>23</v>
      </c>
      <c r="K22" s="20">
        <v>2</v>
      </c>
      <c r="L22" s="49">
        <f t="shared" si="1"/>
        <v>550</v>
      </c>
      <c r="M22" s="59">
        <v>1077.34</v>
      </c>
      <c r="N22" s="10">
        <f t="shared" si="10"/>
        <v>43.093599999999995</v>
      </c>
      <c r="O22" s="11">
        <v>1.81</v>
      </c>
      <c r="P22" s="49">
        <f t="shared" si="2"/>
        <v>1032.4364</v>
      </c>
      <c r="Q22" s="54">
        <v>5000</v>
      </c>
      <c r="R22" s="7">
        <v>200</v>
      </c>
      <c r="S22" s="25">
        <v>2</v>
      </c>
      <c r="T22" s="55">
        <v>4798</v>
      </c>
      <c r="U22" s="35">
        <f t="shared" si="3"/>
        <v>6652.34</v>
      </c>
      <c r="V22" s="26">
        <f t="shared" si="4"/>
        <v>266.0936</v>
      </c>
      <c r="W22" s="36">
        <f t="shared" si="5"/>
        <v>5.8100000000000005</v>
      </c>
      <c r="X22" s="37">
        <f t="shared" si="6"/>
        <v>6380.4364000000005</v>
      </c>
    </row>
    <row r="23" spans="1:24" ht="21.75" customHeight="1">
      <c r="A23" s="4">
        <v>20</v>
      </c>
      <c r="B23" s="8" t="s">
        <v>62</v>
      </c>
      <c r="C23" s="13" t="s">
        <v>63</v>
      </c>
      <c r="D23" s="8" t="s">
        <v>10</v>
      </c>
      <c r="E23" s="17" t="s">
        <v>64</v>
      </c>
      <c r="F23" s="32" t="s">
        <v>7</v>
      </c>
      <c r="G23" s="1" t="s">
        <v>29</v>
      </c>
      <c r="H23" s="46">
        <v>5384.14</v>
      </c>
      <c r="I23" s="48">
        <f t="shared" si="0"/>
        <v>1673</v>
      </c>
      <c r="J23" s="10">
        <f t="shared" si="7"/>
        <v>66.92</v>
      </c>
      <c r="K23" s="20">
        <v>2</v>
      </c>
      <c r="L23" s="49">
        <f t="shared" si="1"/>
        <v>1604.08</v>
      </c>
      <c r="M23" s="57">
        <v>3261.72</v>
      </c>
      <c r="N23" s="10">
        <f t="shared" si="10"/>
        <v>130.4688</v>
      </c>
      <c r="O23" s="11">
        <v>1.81</v>
      </c>
      <c r="P23" s="49">
        <f t="shared" si="2"/>
        <v>3129.4411999999998</v>
      </c>
      <c r="Q23" s="54"/>
      <c r="R23" s="7"/>
      <c r="S23" s="25"/>
      <c r="T23" s="55"/>
      <c r="U23" s="35">
        <f t="shared" si="3"/>
        <v>4934.719999999999</v>
      </c>
      <c r="V23" s="26">
        <f t="shared" si="4"/>
        <v>197.3888</v>
      </c>
      <c r="W23" s="36">
        <f t="shared" si="5"/>
        <v>3.81</v>
      </c>
      <c r="X23" s="37">
        <f t="shared" si="6"/>
        <v>4733.521199999999</v>
      </c>
    </row>
    <row r="24" spans="1:24" ht="21.75" customHeight="1">
      <c r="A24" s="4">
        <v>21</v>
      </c>
      <c r="B24" s="8" t="s">
        <v>62</v>
      </c>
      <c r="C24" s="13" t="s">
        <v>63</v>
      </c>
      <c r="D24" s="8" t="s">
        <v>69</v>
      </c>
      <c r="E24" s="17" t="s">
        <v>64</v>
      </c>
      <c r="F24" s="32" t="s">
        <v>7</v>
      </c>
      <c r="G24" s="1" t="s">
        <v>29</v>
      </c>
      <c r="H24" s="46">
        <v>5089.74</v>
      </c>
      <c r="I24" s="48">
        <v>1582.26</v>
      </c>
      <c r="J24" s="10">
        <f t="shared" si="7"/>
        <v>63.2904</v>
      </c>
      <c r="K24" s="20">
        <v>2</v>
      </c>
      <c r="L24" s="49">
        <f t="shared" si="1"/>
        <v>1516.9696</v>
      </c>
      <c r="M24" s="57">
        <v>3694.01</v>
      </c>
      <c r="N24" s="10">
        <f t="shared" si="10"/>
        <v>147.7604</v>
      </c>
      <c r="O24" s="11">
        <v>1.81</v>
      </c>
      <c r="P24" s="49">
        <f t="shared" si="2"/>
        <v>3544.4396</v>
      </c>
      <c r="Q24" s="54"/>
      <c r="R24" s="7"/>
      <c r="S24" s="25"/>
      <c r="T24" s="55"/>
      <c r="U24" s="35">
        <f t="shared" si="3"/>
        <v>5276.27</v>
      </c>
      <c r="V24" s="26">
        <f t="shared" si="4"/>
        <v>211.0508</v>
      </c>
      <c r="W24" s="36">
        <f t="shared" si="5"/>
        <v>3.81</v>
      </c>
      <c r="X24" s="37">
        <f t="shared" si="6"/>
        <v>5061.4092</v>
      </c>
    </row>
    <row r="25" spans="1:67" s="23" customFormat="1" ht="21.75" customHeight="1" thickBot="1">
      <c r="A25" s="27"/>
      <c r="B25" s="27"/>
      <c r="C25" s="27"/>
      <c r="D25" s="27"/>
      <c r="E25" s="27"/>
      <c r="F25" s="28" t="s">
        <v>9</v>
      </c>
      <c r="G25" s="29" t="s">
        <v>9</v>
      </c>
      <c r="H25" s="47">
        <f aca="true" t="shared" si="11" ref="H25:P25">SUM(H4:H24)</f>
        <v>177959.46</v>
      </c>
      <c r="I25" s="51">
        <f t="shared" si="11"/>
        <v>55290.26</v>
      </c>
      <c r="J25" s="52">
        <f t="shared" si="11"/>
        <v>2067.8504</v>
      </c>
      <c r="K25" s="52">
        <f t="shared" si="11"/>
        <v>38</v>
      </c>
      <c r="L25" s="53">
        <f t="shared" si="11"/>
        <v>53184.40959999999</v>
      </c>
      <c r="M25" s="60">
        <f t="shared" si="11"/>
        <v>106110.30999999998</v>
      </c>
      <c r="N25" s="61">
        <f t="shared" si="11"/>
        <v>3913.7931999999996</v>
      </c>
      <c r="O25" s="62">
        <f t="shared" si="11"/>
        <v>36.199999999999996</v>
      </c>
      <c r="P25" s="63">
        <f t="shared" si="11"/>
        <v>102160.31679999999</v>
      </c>
      <c r="Q25" s="60">
        <f aca="true" t="shared" si="12" ref="Q25:X25">SUM(Q4:Q24)</f>
        <v>25000</v>
      </c>
      <c r="R25" s="62">
        <f t="shared" si="12"/>
        <v>920</v>
      </c>
      <c r="S25" s="62">
        <f t="shared" si="12"/>
        <v>16</v>
      </c>
      <c r="T25" s="63">
        <f t="shared" si="12"/>
        <v>24064</v>
      </c>
      <c r="U25" s="38">
        <f t="shared" si="12"/>
        <v>186400.56999999995</v>
      </c>
      <c r="V25" s="39">
        <f t="shared" si="12"/>
        <v>6901.643599999999</v>
      </c>
      <c r="W25" s="39">
        <f t="shared" si="12"/>
        <v>90.20000000000002</v>
      </c>
      <c r="X25" s="40">
        <f t="shared" si="12"/>
        <v>179408.72639999999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67" s="23" customFormat="1" ht="21.75" customHeight="1">
      <c r="A26" s="21"/>
      <c r="B26" s="21"/>
      <c r="C26" s="21"/>
      <c r="D26" s="21"/>
      <c r="E26" s="21"/>
      <c r="F26" s="21"/>
      <c r="G26" s="21"/>
      <c r="H26" s="21"/>
      <c r="I26" s="33"/>
      <c r="J26" s="33"/>
      <c r="K26" s="33"/>
      <c r="L26" s="33"/>
      <c r="M26" s="33"/>
      <c r="N26" s="33"/>
      <c r="O26" s="33"/>
      <c r="P26" s="33"/>
      <c r="Q26" s="33"/>
      <c r="R26" s="22"/>
      <c r="S26" s="22"/>
      <c r="T26" s="22"/>
      <c r="U26" s="34"/>
      <c r="V26" s="34"/>
      <c r="W26" s="34"/>
      <c r="X26" s="34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1:16" ht="21.75" customHeight="1">
      <c r="A27" s="5"/>
      <c r="B27" s="5"/>
      <c r="C27" s="5"/>
      <c r="D27" s="5"/>
      <c r="E27" s="5"/>
      <c r="F27" s="22"/>
      <c r="G27" s="5"/>
      <c r="H27" s="5"/>
      <c r="I27" s="5"/>
      <c r="J27" s="5"/>
      <c r="K27" s="22"/>
      <c r="L27" s="5"/>
      <c r="M27" s="5"/>
      <c r="O27" s="5"/>
      <c r="P27" s="5"/>
    </row>
    <row r="28" spans="1:16" ht="21.75" customHeight="1">
      <c r="A28" s="5"/>
      <c r="B28" s="5"/>
      <c r="C28" s="5"/>
      <c r="D28" s="5"/>
      <c r="E28" s="5"/>
      <c r="F28" s="22"/>
      <c r="G28" s="5"/>
      <c r="H28" s="5"/>
      <c r="I28" s="5"/>
      <c r="J28" s="5"/>
      <c r="K28" s="22"/>
      <c r="L28" s="5"/>
      <c r="M28" s="5"/>
      <c r="O28" s="5"/>
      <c r="P28" s="5"/>
    </row>
    <row r="29" spans="1:16" ht="21.75" customHeight="1">
      <c r="A29" s="5"/>
      <c r="B29" s="5"/>
      <c r="C29" s="5"/>
      <c r="D29" s="5"/>
      <c r="E29" s="5"/>
      <c r="F29" s="22"/>
      <c r="G29" s="5"/>
      <c r="H29" s="5"/>
      <c r="I29" s="5"/>
      <c r="J29" s="5"/>
      <c r="K29" s="22"/>
      <c r="L29" s="5"/>
      <c r="M29" s="5"/>
      <c r="O29" s="5"/>
      <c r="P29" s="5"/>
    </row>
    <row r="30" spans="1:16" ht="21.75" customHeight="1">
      <c r="A30" s="5"/>
      <c r="B30" s="5"/>
      <c r="C30" s="5"/>
      <c r="D30" s="5"/>
      <c r="E30" s="5"/>
      <c r="F30" s="22"/>
      <c r="G30" s="5"/>
      <c r="H30" s="5"/>
      <c r="I30" s="5"/>
      <c r="J30" s="5"/>
      <c r="K30" s="22"/>
      <c r="L30" s="5"/>
      <c r="M30" s="5"/>
      <c r="O30" s="5"/>
      <c r="P30" s="5"/>
    </row>
    <row r="31" spans="1:16" ht="21.75" customHeight="1">
      <c r="A31" s="5"/>
      <c r="B31" s="5"/>
      <c r="C31" s="5"/>
      <c r="D31" s="5"/>
      <c r="E31" s="5"/>
      <c r="F31" s="22"/>
      <c r="G31" s="5"/>
      <c r="H31" s="5"/>
      <c r="I31" s="5"/>
      <c r="J31" s="5"/>
      <c r="K31" s="22"/>
      <c r="L31" s="5"/>
      <c r="M31" s="5"/>
      <c r="O31" s="5"/>
      <c r="P31" s="5"/>
    </row>
    <row r="32" spans="1:16" ht="21.75" customHeight="1">
      <c r="A32" s="5"/>
      <c r="B32" s="5"/>
      <c r="C32" s="5"/>
      <c r="D32" s="5"/>
      <c r="E32" s="5"/>
      <c r="F32" s="22"/>
      <c r="G32" s="5"/>
      <c r="H32" s="5"/>
      <c r="I32" s="5"/>
      <c r="J32" s="5"/>
      <c r="K32" s="22"/>
      <c r="L32" s="5"/>
      <c r="M32" s="5"/>
      <c r="O32" s="5"/>
      <c r="P32" s="5"/>
    </row>
    <row r="33" spans="1:16" ht="21.75" customHeight="1">
      <c r="A33" s="5"/>
      <c r="B33" s="5"/>
      <c r="C33" s="5"/>
      <c r="D33" s="5"/>
      <c r="E33" s="5"/>
      <c r="F33" s="22"/>
      <c r="G33" s="5"/>
      <c r="H33" s="5"/>
      <c r="I33" s="5"/>
      <c r="J33" s="5"/>
      <c r="K33" s="22"/>
      <c r="L33" s="5"/>
      <c r="M33" s="5"/>
      <c r="O33" s="5"/>
      <c r="P33" s="5"/>
    </row>
    <row r="34" spans="1:16" ht="21.75" customHeight="1">
      <c r="A34" s="5"/>
      <c r="B34" s="5"/>
      <c r="C34" s="5"/>
      <c r="D34" s="5"/>
      <c r="E34" s="5"/>
      <c r="F34" s="22"/>
      <c r="G34" s="5"/>
      <c r="H34" s="5"/>
      <c r="I34" s="5"/>
      <c r="J34" s="5"/>
      <c r="K34" s="22"/>
      <c r="L34" s="5"/>
      <c r="M34" s="5"/>
      <c r="O34" s="5"/>
      <c r="P34" s="5"/>
    </row>
    <row r="35" spans="1:16" ht="21.75" customHeight="1">
      <c r="A35" s="5"/>
      <c r="B35" s="5"/>
      <c r="C35" s="5"/>
      <c r="D35" s="5"/>
      <c r="E35" s="5"/>
      <c r="F35" s="22"/>
      <c r="G35" s="5"/>
      <c r="H35" s="5"/>
      <c r="I35" s="5"/>
      <c r="J35" s="5"/>
      <c r="K35" s="22"/>
      <c r="L35" s="5"/>
      <c r="M35" s="5"/>
      <c r="O35" s="5"/>
      <c r="P35" s="5"/>
    </row>
    <row r="36" spans="1:16" ht="21.75" customHeight="1">
      <c r="A36" s="5"/>
      <c r="B36" s="5"/>
      <c r="C36" s="5"/>
      <c r="D36" s="5"/>
      <c r="E36" s="5"/>
      <c r="F36" s="22"/>
      <c r="G36" s="5"/>
      <c r="H36" s="5"/>
      <c r="I36" s="5"/>
      <c r="J36" s="5"/>
      <c r="K36" s="22"/>
      <c r="L36" s="5"/>
      <c r="M36" s="5"/>
      <c r="O36" s="5"/>
      <c r="P36" s="5"/>
    </row>
    <row r="37" spans="1:16" ht="21.75" customHeight="1">
      <c r="A37" s="5"/>
      <c r="B37" s="5"/>
      <c r="C37" s="5"/>
      <c r="D37" s="5"/>
      <c r="E37" s="5"/>
      <c r="F37" s="22"/>
      <c r="G37" s="5"/>
      <c r="H37" s="5"/>
      <c r="I37" s="5"/>
      <c r="J37" s="5"/>
      <c r="K37" s="22"/>
      <c r="L37" s="5"/>
      <c r="M37" s="5"/>
      <c r="O37" s="5"/>
      <c r="P37" s="5"/>
    </row>
    <row r="38" spans="1:16" ht="21.75" customHeight="1">
      <c r="A38" s="5"/>
      <c r="B38" s="5"/>
      <c r="C38" s="5"/>
      <c r="D38" s="5"/>
      <c r="E38" s="5"/>
      <c r="F38" s="22"/>
      <c r="G38" s="5"/>
      <c r="H38" s="5"/>
      <c r="I38" s="5"/>
      <c r="J38" s="5"/>
      <c r="K38" s="22"/>
      <c r="L38" s="5"/>
      <c r="M38" s="5"/>
      <c r="O38" s="5"/>
      <c r="P38" s="5"/>
    </row>
  </sheetData>
  <mergeCells count="1">
    <mergeCell ref="V1:W1"/>
  </mergeCells>
  <printOptions gridLines="1"/>
  <pageMargins left="0" right="0" top="0.5905511811023623" bottom="0" header="0.31496062992125984" footer="0"/>
  <pageSetup fitToHeight="1" fitToWidth="1" horizontalDpi="600" verticalDpi="600" orientation="landscape" paperSize="9" scale="82" r:id="rId1"/>
  <headerFooter alignWithMargins="0">
    <oddHeader>&amp;C&amp;"Arial,Grassetto"TOTALE ASSEGNATO ANNO 2013   SCUOLE SECONDARIE  DI 1° E 2°  GRADO &amp;"Arial,Normale"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</dc:creator>
  <cp:keywords/>
  <dc:description/>
  <cp:lastModifiedBy>M.I.U.R.</cp:lastModifiedBy>
  <cp:lastPrinted>2014-02-04T08:33:10Z</cp:lastPrinted>
  <dcterms:created xsi:type="dcterms:W3CDTF">2012-04-16T08:56:35Z</dcterms:created>
  <dcterms:modified xsi:type="dcterms:W3CDTF">2014-02-04T10:04:17Z</dcterms:modified>
  <cp:category/>
  <cp:version/>
  <cp:contentType/>
  <cp:contentStatus/>
</cp:coreProperties>
</file>